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ifa.sharepoint.com/sites/NAIFAGR/Shared Documents/General/SharedDriveMigrationLaw2/IFAPAC/IFAPAC Fundraising Campaigns/IFAPAC Madness/2026/"/>
    </mc:Choice>
  </mc:AlternateContent>
  <xr:revisionPtr revIDLastSave="147" documentId="10_ncr:80000000_{650896CF-5A0D-4EF9-9B59-BF484EAB7E1C}" xr6:coauthVersionLast="47" xr6:coauthVersionMax="47" xr10:uidLastSave="{920FE3A5-1F5A-4454-9C82-3887931FCB9D}"/>
  <bookViews>
    <workbookView xWindow="-28920" yWindow="-120" windowWidth="29040" windowHeight="15720" tabRatio="334" xr2:uid="{3E2DE800-2D4F-42AB-9E36-A41519399EB1}"/>
  </bookViews>
  <sheets>
    <sheet name="Round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M3" i="1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M20" i="1" s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M46" i="1" s="1"/>
  <c r="I47" i="1"/>
  <c r="I48" i="1"/>
  <c r="I49" i="1"/>
  <c r="I50" i="1"/>
  <c r="I51" i="1"/>
  <c r="I52" i="1"/>
  <c r="I2" i="1"/>
  <c r="M2" i="1" s="1"/>
  <c r="B53" i="1"/>
  <c r="C5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41" i="1"/>
  <c r="M42" i="1"/>
  <c r="M43" i="1"/>
  <c r="M44" i="1"/>
  <c r="M45" i="1"/>
  <c r="M47" i="1"/>
  <c r="M48" i="1"/>
  <c r="M49" i="1"/>
  <c r="M50" i="1"/>
  <c r="M51" i="1"/>
  <c r="M52" i="1"/>
  <c r="F53" i="1"/>
  <c r="G53" i="1"/>
  <c r="H53" i="1"/>
  <c r="J5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2" i="1"/>
  <c r="K2" i="1"/>
  <c r="D53" i="1"/>
  <c r="E53" i="1"/>
  <c r="N26" i="1" l="1"/>
  <c r="N29" i="1"/>
  <c r="N30" i="1"/>
  <c r="N23" i="1"/>
  <c r="M39" i="1"/>
  <c r="I53" i="1"/>
  <c r="N25" i="1"/>
  <c r="N22" i="1"/>
  <c r="N28" i="1"/>
  <c r="N24" i="1"/>
  <c r="N27" i="1"/>
  <c r="N3" i="1"/>
  <c r="N4" i="1"/>
  <c r="N5" i="1"/>
  <c r="N6" i="1"/>
  <c r="N7" i="1"/>
  <c r="N8" i="1"/>
  <c r="N9" i="1"/>
  <c r="N10" i="1"/>
  <c r="N11" i="1"/>
  <c r="N13" i="1"/>
  <c r="N14" i="1"/>
  <c r="N15" i="1"/>
  <c r="N17" i="1"/>
  <c r="N18" i="1"/>
  <c r="N19" i="1"/>
  <c r="N20" i="1"/>
  <c r="N21" i="1"/>
  <c r="N31" i="1"/>
  <c r="N32" i="1"/>
  <c r="N33" i="1"/>
  <c r="N34" i="1"/>
  <c r="N35" i="1"/>
  <c r="N36" i="1"/>
  <c r="N52" i="1"/>
  <c r="N50" i="1"/>
  <c r="N51" i="1"/>
  <c r="N38" i="1"/>
  <c r="N40" i="1"/>
  <c r="N43" i="1"/>
  <c r="N45" i="1"/>
  <c r="N47" i="1"/>
  <c r="N49" i="1"/>
  <c r="N41" i="1"/>
  <c r="N42" i="1"/>
  <c r="N44" i="1"/>
  <c r="N46" i="1"/>
  <c r="N48" i="1"/>
  <c r="N37" i="1"/>
  <c r="N16" i="1"/>
  <c r="K53" i="1"/>
  <c r="N2" i="1"/>
  <c r="L53" i="1"/>
  <c r="N12" i="1"/>
  <c r="N39" i="1" l="1"/>
  <c r="N53" i="1" s="1"/>
  <c r="M53" i="1"/>
</calcChain>
</file>

<file path=xl/sharedStrings.xml><?xml version="1.0" encoding="utf-8"?>
<sst xmlns="http://schemas.openxmlformats.org/spreadsheetml/2006/main" count="66" uniqueCount="66">
  <si>
    <t>State Assoc</t>
  </si>
  <si>
    <t>Political Funds</t>
  </si>
  <si>
    <t>Admin Funds</t>
  </si>
  <si>
    <t>Total Last Year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</si>
  <si>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</si>
  <si>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</si>
  <si>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</si>
  <si>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</si>
  <si>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</si>
  <si>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</si>
  <si>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</si>
  <si>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</si>
  <si>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</si>
  <si>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</si>
  <si>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</si>
  <si>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</si>
  <si>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</si>
  <si>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</si>
  <si>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</si>
  <si>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</si>
  <si>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</si>
  <si>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</si>
  <si>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</si>
  <si>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</si>
  <si>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</si>
  <si>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</si>
  <si>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</si>
  <si>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</si>
  <si>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</si>
  <si>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</si>
  <si>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</si>
  <si>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</si>
  <si>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</si>
  <si>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</si>
  <si>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</si>
  <si>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</si>
  <si>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</si>
  <si>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</si>
  <si>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</si>
  <si>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</si>
  <si>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</si>
  <si>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</si>
  <si>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</si>
  <si>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</si>
  <si>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</si>
  <si>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</si>
  <si>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</si>
  <si>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</si>
  <si>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</si>
  <si>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</si>
  <si>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</si>
  <si>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</si>
  <si>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</si>
  <si>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</si>
  <si>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</si>
  <si>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GRAND TOTAL</t>
  </si>
  <si>
    <t>NAIFA Members</t>
  </si>
  <si>
    <t>PAC Contributors</t>
  </si>
  <si>
    <t>Contributors Goal</t>
  </si>
  <si>
    <t>Total Contributions</t>
  </si>
  <si>
    <t>New Contributors</t>
  </si>
  <si>
    <t>Lapsed Converted</t>
  </si>
  <si>
    <t>Points for New Contribs</t>
  </si>
  <si>
    <t>Points for Lapsed Contribs</t>
  </si>
  <si>
    <t>Points for Dollars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</si>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</sst>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$]0.00"/>
    <numFmt numFmtId="165" formatCode="[$$]#,##0.00"/>
    <numFmt numFmtId="169" formatCode="&quot;$&quot;#,##0.00"/>
  </numFmts>
  <fonts count="5" x14ac:knownFonts="1">
    <font>
      <sz val="10"/>
      <name val="Arial"/>
    </font>
    <font>
      <sz val="12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4"/>
      <name val="Aptos Display"/>
      <family val="2"/>
      <scheme val="major"/>
    </font>
    <font>
      <i/>
      <sz val="12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top"/>
    </xf>
    <xf numFmtId="164" fontId="1" fillId="0" borderId="4" xfId="0" applyNumberFormat="1" applyFont="1" applyBorder="1" applyAlignment="1">
      <alignment horizontal="right" vertical="top"/>
    </xf>
    <xf numFmtId="165" fontId="1" fillId="0" borderId="4" xfId="0" applyNumberFormat="1" applyFont="1" applyBorder="1" applyAlignment="1">
      <alignment horizontal="right" vertical="top"/>
    </xf>
    <xf numFmtId="1" fontId="1" fillId="0" borderId="4" xfId="0" applyNumberFormat="1" applyFont="1" applyBorder="1" applyAlignment="1">
      <alignment horizontal="right" vertical="top"/>
    </xf>
    <xf numFmtId="3" fontId="1" fillId="0" borderId="4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1" fontId="2" fillId="0" borderId="2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horizontal="right" vertical="top"/>
    </xf>
    <xf numFmtId="3" fontId="1" fillId="0" borderId="4" xfId="0" applyNumberFormat="1" applyFont="1" applyBorder="1"/>
    <xf numFmtId="3" fontId="1" fillId="0" borderId="3" xfId="0" applyNumberFormat="1" applyFont="1" applyBorder="1"/>
    <xf numFmtId="3" fontId="2" fillId="0" borderId="2" xfId="0" applyNumberFormat="1" applyFont="1" applyBorder="1"/>
    <xf numFmtId="3" fontId="2" fillId="0" borderId="7" xfId="0" applyNumberFormat="1" applyFont="1" applyBorder="1"/>
    <xf numFmtId="3" fontId="2" fillId="0" borderId="3" xfId="0" applyNumberFormat="1" applyFont="1" applyBorder="1"/>
    <xf numFmtId="3" fontId="2" fillId="0" borderId="6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1" fontId="2" fillId="0" borderId="4" xfId="0" applyNumberFormat="1" applyFont="1" applyBorder="1" applyAlignment="1">
      <alignment horizontal="right" vertical="top"/>
    </xf>
    <xf numFmtId="0" fontId="4" fillId="0" borderId="0" xfId="0" applyFont="1"/>
    <xf numFmtId="43" fontId="2" fillId="0" borderId="2" xfId="0" applyNumberFormat="1" applyFont="1" applyBorder="1" applyAlignment="1">
      <alignment horizontal="right" vertical="top"/>
    </xf>
    <xf numFmtId="169" fontId="1" fillId="0" borderId="0" xfId="0" applyNumberFormat="1" applyFont="1" applyAlignment="1">
      <alignment horizontal="right" vertical="top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numFmt numFmtId="0" formatCode="General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numFmt numFmtId="165" formatCode="[$$]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numFmt numFmtId="164" formatCode="[$$]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numFmt numFmtId="165" formatCode="[$$]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numFmt numFmtId="1" formatCode="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numFmt numFmtId="1" formatCode="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numFmt numFmtId="1" formatCode="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numFmt numFmtId="1" formatCode="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numFmt numFmtId="1" formatCode="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family val="2"/>
        <scheme val="major"/>
      </font>
      <alignment horizontal="general" vertical="top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E28600-96DD-47BD-9699-A7FDD2986408}" name="Table2" displayName="Table2" ref="A1:N53" totalsRowShown="0" headerRowDxfId="14" tableBorderDxfId="13">
  <autoFilter ref="A1:N53" xr:uid="{5DE28600-96DD-47BD-9699-A7FDD2986408}"/>
  <tableColumns count="14">
    <tableColumn id="1" xr3:uid="{0885BF31-DF92-49C8-8B9A-C58AA92023FE}" name="State Assoc" dataDxfId="12"/>
    <tableColumn id="2" xr3:uid="{37FC2B46-74EE-41BD-B020-3264857D40B1}" name="NAIFA Members" dataDxfId="11"/>
    <tableColumn id="3" xr3:uid="{20132717-827E-4417-924A-6DBC8557760D}" name="PAC Contributors" dataDxfId="10"/>
    <tableColumn id="4" xr3:uid="{78159AFD-D777-4EFD-AEB0-24CB59A30BDD}" name="New Contributors" dataDxfId="9"/>
    <tableColumn id="5" xr3:uid="{28DA529A-17AF-4B96-8020-19D03ADEEFA7}" name="Lapsed Converted" dataDxfId="8"/>
    <tableColumn id="6" xr3:uid="{DDB7ADCE-7C39-4353-8F81-12058C513920}" name="Contributors Goal" dataDxfId="7"/>
    <tableColumn id="7" xr3:uid="{DF1A748A-0438-4B8B-A60A-921516B6C4FE}" name="Political Funds" dataDxfId="6"/>
    <tableColumn id="8" xr3:uid="{6618577D-7AE6-4E46-8556-ECDE1D235FD5}" name="Admin Funds" dataDxfId="5"/>
    <tableColumn id="11" xr3:uid="{A83C1A9B-D9EE-490A-8D78-397928925FA9}" name="Total Contributions" dataDxfId="4"/>
    <tableColumn id="12" xr3:uid="{5B319AED-2A22-465A-B77B-16141D300343}" name="Total Last Year"/>
    <tableColumn id="13" xr3:uid="{5DA51DE5-F01F-40B0-B199-C92249492249}" name="Points for New Contribs" dataDxfId="3"/>
    <tableColumn id="14" xr3:uid="{CF3B9515-DFFA-463E-AC06-1232CCD479AE}" name="Points for Lapsed Contribs" dataDxfId="2"/>
    <tableColumn id="15" xr3:uid="{63ECE8F5-EBD2-40AF-A762-D6E85EECCCE4}" name="Points for Dollars" dataDxfId="1"/>
    <tableColumn id="16" xr3:uid="{FE6089AC-3B85-4CED-94D9-EAE2A8341AFB}" name="Total Points" dataDxfId="0">
      <calculatedColumnFormula>SUM(K2:M2)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818C-4AAC-4EC3-A73D-D0339AAB0497}">
  <dimension ref="A1:N55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7" sqref="D37"/>
    </sheetView>
  </sheetViews>
  <sheetFormatPr defaultRowHeight="15.75" x14ac:dyDescent="0.25"/>
  <cols>
    <col min="1" max="1" width="21" style="1" customWidth="1"/>
    <col min="2" max="2" width="18.85546875" style="1" customWidth="1"/>
    <col min="3" max="3" width="19.28515625" style="1" customWidth="1"/>
    <col min="4" max="4" width="17.85546875" style="1" customWidth="1"/>
    <col min="5" max="5" width="18.5703125" style="1" customWidth="1"/>
    <col min="6" max="6" width="16.85546875" style="1" customWidth="1"/>
    <col min="7" max="7" width="15.5703125" style="1" customWidth="1"/>
    <col min="8" max="8" width="16.140625" style="1" customWidth="1"/>
    <col min="9" max="9" width="21.7109375" style="1" customWidth="1"/>
    <col min="10" max="10" width="17.140625" style="1" customWidth="1"/>
    <col min="11" max="11" width="18.85546875" style="1" customWidth="1"/>
    <col min="12" max="12" width="22.5703125" style="1" customWidth="1"/>
    <col min="13" max="13" width="15.28515625" style="1" customWidth="1"/>
    <col min="14" max="14" width="15.140625" style="1" customWidth="1"/>
    <col min="15" max="16384" width="9.140625" style="1"/>
  </cols>
  <sheetData>
    <row r="1" spans="1:14" s="3" customFormat="1" ht="31.5" x14ac:dyDescent="0.25">
      <c r="A1" s="11" t="s">
        <v>0</v>
      </c>
      <c r="B1" s="10" t="s">
        <v>56</v>
      </c>
      <c r="C1" s="10" t="s">
        <v>57</v>
      </c>
      <c r="D1" s="10" t="s">
        <v>60</v>
      </c>
      <c r="E1" s="10" t="s">
        <v>61</v>
      </c>
      <c r="F1" s="10" t="s">
        <v>58</v>
      </c>
      <c r="G1" s="10" t="s">
        <v>1</v>
      </c>
      <c r="H1" s="10" t="s">
        <v>2</v>
      </c>
      <c r="I1" s="10" t="s">
        <v>59</v>
      </c>
      <c r="J1" s="10" t="s">
        <v>3</v>
      </c>
      <c r="K1" s="10" t="s">
        <v>62</v>
      </c>
      <c r="L1" s="10" t="s">
        <v>63</v>
      </c>
      <c r="M1" s="9" t="s">
        <v>64</v>
      </c>
      <c r="N1" s="10" t="s">
        <v>65</v>
      </c>
    </row>
    <row r="2" spans="1:14" ht="18.75" x14ac:dyDescent="0.25">
      <c r="A2" s="4" t="s">
        <v>4</v>
      </c>
      <c r="B2" s="7">
        <v>131</v>
      </c>
      <c r="C2" s="2">
        <v>0</v>
      </c>
      <c r="D2" s="23"/>
      <c r="E2" s="23"/>
      <c r="F2" s="7">
        <v>27</v>
      </c>
      <c r="G2" s="26">
        <v>0</v>
      </c>
      <c r="H2" s="26">
        <v>0</v>
      </c>
      <c r="I2" s="22">
        <f>G2+H2</f>
        <v>0</v>
      </c>
      <c r="J2" s="5">
        <v>0</v>
      </c>
      <c r="K2" s="16">
        <f>D2*10</f>
        <v>0</v>
      </c>
      <c r="L2" s="16">
        <f>E2*5</f>
        <v>0</v>
      </c>
      <c r="M2" s="17">
        <f>(I2/60)*2</f>
        <v>0</v>
      </c>
      <c r="N2" s="20">
        <f t="shared" ref="N2:N33" si="0">SUM(K2:M2)</f>
        <v>0</v>
      </c>
    </row>
    <row r="3" spans="1:14" ht="18.75" x14ac:dyDescent="0.25">
      <c r="A3" s="4" t="s">
        <v>5</v>
      </c>
      <c r="B3" s="7">
        <v>79</v>
      </c>
      <c r="C3" s="2">
        <v>6</v>
      </c>
      <c r="D3" s="23">
        <v>2</v>
      </c>
      <c r="E3" s="23">
        <v>1</v>
      </c>
      <c r="F3" s="7">
        <v>23</v>
      </c>
      <c r="G3" s="26">
        <v>1100</v>
      </c>
      <c r="H3" s="26">
        <v>0</v>
      </c>
      <c r="I3" s="22">
        <f t="shared" ref="I3:I52" si="1">G3+H3</f>
        <v>1100</v>
      </c>
      <c r="J3" s="6">
        <v>25</v>
      </c>
      <c r="K3" s="16">
        <f>D3*10</f>
        <v>20</v>
      </c>
      <c r="L3" s="16">
        <f>E3*5</f>
        <v>5</v>
      </c>
      <c r="M3" s="17">
        <f t="shared" ref="M3:M52" si="2">(I3/60)*2</f>
        <v>36.666666666666664</v>
      </c>
      <c r="N3" s="20">
        <f t="shared" si="0"/>
        <v>61.666666666666664</v>
      </c>
    </row>
    <row r="4" spans="1:14" ht="18.75" x14ac:dyDescent="0.25">
      <c r="A4" s="4" t="s">
        <v>6</v>
      </c>
      <c r="B4" s="7">
        <v>222</v>
      </c>
      <c r="C4" s="2">
        <v>2</v>
      </c>
      <c r="D4" s="23"/>
      <c r="E4" s="23">
        <v>1</v>
      </c>
      <c r="F4" s="7">
        <v>45</v>
      </c>
      <c r="G4" s="26">
        <v>300</v>
      </c>
      <c r="H4" s="26">
        <v>300</v>
      </c>
      <c r="I4" s="22">
        <f t="shared" si="1"/>
        <v>600</v>
      </c>
      <c r="J4" s="5">
        <v>0</v>
      </c>
      <c r="K4" s="16">
        <f>D4*10</f>
        <v>0</v>
      </c>
      <c r="L4" s="16">
        <f>E4*5</f>
        <v>5</v>
      </c>
      <c r="M4" s="17">
        <f t="shared" si="2"/>
        <v>20</v>
      </c>
      <c r="N4" s="20">
        <f t="shared" si="0"/>
        <v>25</v>
      </c>
    </row>
    <row r="5" spans="1:14" ht="18.75" x14ac:dyDescent="0.25">
      <c r="A5" s="4" t="s">
        <v>7</v>
      </c>
      <c r="B5" s="7">
        <v>208</v>
      </c>
      <c r="C5" s="2">
        <v>0</v>
      </c>
      <c r="D5" s="23"/>
      <c r="E5" s="23"/>
      <c r="F5" s="7">
        <v>32</v>
      </c>
      <c r="G5" s="26">
        <v>0</v>
      </c>
      <c r="H5" s="26">
        <v>0</v>
      </c>
      <c r="I5" s="22">
        <f t="shared" si="1"/>
        <v>0</v>
      </c>
      <c r="J5" s="6">
        <v>50</v>
      </c>
      <c r="K5" s="16">
        <f>D5*10</f>
        <v>0</v>
      </c>
      <c r="L5" s="16">
        <f>E5*5</f>
        <v>0</v>
      </c>
      <c r="M5" s="17">
        <f t="shared" si="2"/>
        <v>0</v>
      </c>
      <c r="N5" s="20">
        <f t="shared" si="0"/>
        <v>0</v>
      </c>
    </row>
    <row r="6" spans="1:14" ht="18.75" x14ac:dyDescent="0.25">
      <c r="A6" s="4" t="s">
        <v>8</v>
      </c>
      <c r="B6" s="7">
        <v>945</v>
      </c>
      <c r="C6" s="2">
        <v>5</v>
      </c>
      <c r="D6" s="23"/>
      <c r="E6" s="23">
        <v>1</v>
      </c>
      <c r="F6" s="7">
        <v>156</v>
      </c>
      <c r="G6" s="26">
        <v>1792</v>
      </c>
      <c r="H6" s="26">
        <v>0</v>
      </c>
      <c r="I6" s="22">
        <f t="shared" si="1"/>
        <v>1792</v>
      </c>
      <c r="J6" s="6">
        <v>42</v>
      </c>
      <c r="K6" s="16">
        <f>D6*10</f>
        <v>0</v>
      </c>
      <c r="L6" s="16">
        <f>E6*5</f>
        <v>5</v>
      </c>
      <c r="M6" s="17">
        <f t="shared" si="2"/>
        <v>59.733333333333334</v>
      </c>
      <c r="N6" s="20">
        <f t="shared" si="0"/>
        <v>64.733333333333334</v>
      </c>
    </row>
    <row r="7" spans="1:14" ht="18.75" x14ac:dyDescent="0.25">
      <c r="A7" s="4" t="s">
        <v>9</v>
      </c>
      <c r="B7" s="7">
        <v>262</v>
      </c>
      <c r="C7" s="2">
        <v>2</v>
      </c>
      <c r="D7" s="23"/>
      <c r="E7" s="23"/>
      <c r="F7" s="7">
        <v>40</v>
      </c>
      <c r="G7" s="26">
        <v>280</v>
      </c>
      <c r="H7" s="26">
        <v>0</v>
      </c>
      <c r="I7" s="22">
        <f t="shared" si="1"/>
        <v>280</v>
      </c>
      <c r="J7" s="6">
        <v>30</v>
      </c>
      <c r="K7" s="16">
        <f>D7*10</f>
        <v>0</v>
      </c>
      <c r="L7" s="16">
        <f>E7*5</f>
        <v>0</v>
      </c>
      <c r="M7" s="17">
        <f t="shared" si="2"/>
        <v>9.3333333333333339</v>
      </c>
      <c r="N7" s="20">
        <f t="shared" si="0"/>
        <v>9.3333333333333339</v>
      </c>
    </row>
    <row r="8" spans="1:14" ht="18.75" x14ac:dyDescent="0.25">
      <c r="A8" s="4" t="s">
        <v>10</v>
      </c>
      <c r="B8" s="7">
        <v>160</v>
      </c>
      <c r="C8" s="2">
        <v>0</v>
      </c>
      <c r="D8" s="23"/>
      <c r="E8" s="23"/>
      <c r="F8" s="7">
        <v>24</v>
      </c>
      <c r="G8" s="26">
        <v>0</v>
      </c>
      <c r="H8" s="26">
        <v>0</v>
      </c>
      <c r="I8" s="22">
        <f t="shared" si="1"/>
        <v>0</v>
      </c>
      <c r="J8" s="5">
        <v>0</v>
      </c>
      <c r="K8" s="16">
        <f>D8*10</f>
        <v>0</v>
      </c>
      <c r="L8" s="16">
        <f>E8*5</f>
        <v>0</v>
      </c>
      <c r="M8" s="17">
        <f t="shared" si="2"/>
        <v>0</v>
      </c>
      <c r="N8" s="20">
        <f t="shared" si="0"/>
        <v>0</v>
      </c>
    </row>
    <row r="9" spans="1:14" ht="18.75" x14ac:dyDescent="0.25">
      <c r="A9" s="4" t="s">
        <v>11</v>
      </c>
      <c r="B9" s="7">
        <v>75</v>
      </c>
      <c r="C9" s="2">
        <v>0</v>
      </c>
      <c r="D9" s="23"/>
      <c r="E9" s="23"/>
      <c r="F9" s="7">
        <v>19</v>
      </c>
      <c r="G9" s="26">
        <v>0</v>
      </c>
      <c r="H9" s="26">
        <v>0</v>
      </c>
      <c r="I9" s="22">
        <f t="shared" si="1"/>
        <v>0</v>
      </c>
      <c r="J9" s="5">
        <v>0</v>
      </c>
      <c r="K9" s="16">
        <f>D9*10</f>
        <v>0</v>
      </c>
      <c r="L9" s="16">
        <f>E9*5</f>
        <v>0</v>
      </c>
      <c r="M9" s="17">
        <f t="shared" si="2"/>
        <v>0</v>
      </c>
      <c r="N9" s="20">
        <f t="shared" si="0"/>
        <v>0</v>
      </c>
    </row>
    <row r="10" spans="1:14" ht="18.75" x14ac:dyDescent="0.25">
      <c r="A10" s="4" t="s">
        <v>12</v>
      </c>
      <c r="B10" s="8">
        <v>1058</v>
      </c>
      <c r="C10" s="2">
        <v>14</v>
      </c>
      <c r="D10" s="23"/>
      <c r="E10" s="23">
        <v>2</v>
      </c>
      <c r="F10" s="7">
        <v>212</v>
      </c>
      <c r="G10" s="26">
        <v>2860</v>
      </c>
      <c r="H10" s="26">
        <v>1225</v>
      </c>
      <c r="I10" s="22">
        <f t="shared" si="1"/>
        <v>4085</v>
      </c>
      <c r="J10" s="6">
        <v>405</v>
      </c>
      <c r="K10" s="16">
        <f>D10*10</f>
        <v>0</v>
      </c>
      <c r="L10" s="16">
        <f>E10*5</f>
        <v>10</v>
      </c>
      <c r="M10" s="17">
        <f t="shared" si="2"/>
        <v>136.16666666666666</v>
      </c>
      <c r="N10" s="20">
        <f t="shared" si="0"/>
        <v>146.16666666666666</v>
      </c>
    </row>
    <row r="11" spans="1:14" ht="18.75" x14ac:dyDescent="0.25">
      <c r="A11" s="4" t="s">
        <v>13</v>
      </c>
      <c r="B11" s="7">
        <v>497</v>
      </c>
      <c r="C11" s="2">
        <v>8</v>
      </c>
      <c r="D11" s="23"/>
      <c r="E11" s="23"/>
      <c r="F11" s="7">
        <v>168</v>
      </c>
      <c r="G11" s="26">
        <v>175</v>
      </c>
      <c r="H11" s="26">
        <v>75</v>
      </c>
      <c r="I11" s="22">
        <f t="shared" si="1"/>
        <v>250</v>
      </c>
      <c r="J11" s="6">
        <v>125</v>
      </c>
      <c r="K11" s="16">
        <f>D11*10</f>
        <v>0</v>
      </c>
      <c r="L11" s="16">
        <f>E11*5</f>
        <v>0</v>
      </c>
      <c r="M11" s="17">
        <f>(I11/60)*2</f>
        <v>8.3333333333333339</v>
      </c>
      <c r="N11" s="20">
        <f t="shared" si="0"/>
        <v>8.3333333333333339</v>
      </c>
    </row>
    <row r="12" spans="1:14" ht="18.75" x14ac:dyDescent="0.25">
      <c r="A12" s="4" t="s">
        <v>14</v>
      </c>
      <c r="B12" s="7">
        <v>119</v>
      </c>
      <c r="C12" s="2">
        <v>1</v>
      </c>
      <c r="D12" s="23"/>
      <c r="E12" s="23"/>
      <c r="F12" s="7">
        <v>32</v>
      </c>
      <c r="G12" s="26">
        <v>1000</v>
      </c>
      <c r="H12" s="26">
        <v>0</v>
      </c>
      <c r="I12" s="22">
        <f t="shared" si="1"/>
        <v>1000</v>
      </c>
      <c r="J12" s="5">
        <v>0</v>
      </c>
      <c r="K12" s="16">
        <f>D12*10</f>
        <v>0</v>
      </c>
      <c r="L12" s="16">
        <f>E12*5</f>
        <v>0</v>
      </c>
      <c r="M12" s="17">
        <f t="shared" si="2"/>
        <v>33.333333333333336</v>
      </c>
      <c r="N12" s="20">
        <f t="shared" si="0"/>
        <v>33.333333333333336</v>
      </c>
    </row>
    <row r="13" spans="1:14" ht="18.75" x14ac:dyDescent="0.25">
      <c r="A13" s="4" t="s">
        <v>15</v>
      </c>
      <c r="B13" s="7">
        <v>89</v>
      </c>
      <c r="C13" s="2">
        <v>1</v>
      </c>
      <c r="D13" s="23"/>
      <c r="E13" s="23">
        <v>1</v>
      </c>
      <c r="F13" s="7">
        <v>22</v>
      </c>
      <c r="G13" s="26">
        <v>150</v>
      </c>
      <c r="H13" s="26">
        <v>0</v>
      </c>
      <c r="I13" s="22">
        <f t="shared" si="1"/>
        <v>150</v>
      </c>
      <c r="J13" s="5">
        <v>0</v>
      </c>
      <c r="K13" s="16">
        <f>D13*10</f>
        <v>0</v>
      </c>
      <c r="L13" s="16">
        <f>E13*5</f>
        <v>5</v>
      </c>
      <c r="M13" s="17">
        <f t="shared" si="2"/>
        <v>5</v>
      </c>
      <c r="N13" s="20">
        <f t="shared" si="0"/>
        <v>10</v>
      </c>
    </row>
    <row r="14" spans="1:14" ht="18.75" x14ac:dyDescent="0.25">
      <c r="A14" s="4" t="s">
        <v>16</v>
      </c>
      <c r="B14" s="7">
        <v>650</v>
      </c>
      <c r="C14" s="2">
        <v>1</v>
      </c>
      <c r="D14" s="23"/>
      <c r="E14" s="23"/>
      <c r="F14" s="7">
        <v>98</v>
      </c>
      <c r="G14" s="26">
        <v>100</v>
      </c>
      <c r="H14" s="26">
        <v>0</v>
      </c>
      <c r="I14" s="22">
        <f t="shared" si="1"/>
        <v>100</v>
      </c>
      <c r="J14" s="5">
        <v>0</v>
      </c>
      <c r="K14" s="16">
        <f>D14*10</f>
        <v>0</v>
      </c>
      <c r="L14" s="16">
        <f>E14*5</f>
        <v>0</v>
      </c>
      <c r="M14" s="17">
        <f t="shared" si="2"/>
        <v>3.3333333333333335</v>
      </c>
      <c r="N14" s="20">
        <f t="shared" si="0"/>
        <v>3.3333333333333335</v>
      </c>
    </row>
    <row r="15" spans="1:14" ht="18.75" x14ac:dyDescent="0.25">
      <c r="A15" s="4" t="s">
        <v>17</v>
      </c>
      <c r="B15" s="7">
        <v>259</v>
      </c>
      <c r="C15" s="2">
        <v>3</v>
      </c>
      <c r="D15" s="23"/>
      <c r="E15" s="23"/>
      <c r="F15" s="7">
        <v>59</v>
      </c>
      <c r="G15" s="26">
        <v>700</v>
      </c>
      <c r="H15" s="26">
        <v>100</v>
      </c>
      <c r="I15" s="22">
        <f t="shared" si="1"/>
        <v>800</v>
      </c>
      <c r="J15" s="5">
        <v>0</v>
      </c>
      <c r="K15" s="16">
        <f>D15*10</f>
        <v>0</v>
      </c>
      <c r="L15" s="16">
        <f>E15*5</f>
        <v>0</v>
      </c>
      <c r="M15" s="17">
        <f t="shared" si="2"/>
        <v>26.666666666666668</v>
      </c>
      <c r="N15" s="20">
        <f t="shared" si="0"/>
        <v>26.666666666666668</v>
      </c>
    </row>
    <row r="16" spans="1:14" ht="18.75" x14ac:dyDescent="0.25">
      <c r="A16" s="4" t="s">
        <v>18</v>
      </c>
      <c r="B16" s="7">
        <v>528</v>
      </c>
      <c r="C16" s="2">
        <v>9</v>
      </c>
      <c r="D16" s="23">
        <v>2</v>
      </c>
      <c r="E16" s="23">
        <v>1</v>
      </c>
      <c r="F16" s="7">
        <v>149</v>
      </c>
      <c r="G16" s="26">
        <v>1700</v>
      </c>
      <c r="H16" s="26">
        <v>25</v>
      </c>
      <c r="I16" s="22">
        <f t="shared" si="1"/>
        <v>1725</v>
      </c>
      <c r="J16" s="6">
        <v>620</v>
      </c>
      <c r="K16" s="16">
        <f>D16*10</f>
        <v>20</v>
      </c>
      <c r="L16" s="16">
        <f>E16*5</f>
        <v>5</v>
      </c>
      <c r="M16" s="17">
        <f t="shared" si="2"/>
        <v>57.5</v>
      </c>
      <c r="N16" s="20">
        <f t="shared" si="0"/>
        <v>82.5</v>
      </c>
    </row>
    <row r="17" spans="1:14" ht="18.75" x14ac:dyDescent="0.25">
      <c r="A17" s="4" t="s">
        <v>19</v>
      </c>
      <c r="B17" s="7">
        <v>258</v>
      </c>
      <c r="C17" s="2">
        <v>0</v>
      </c>
      <c r="D17" s="23"/>
      <c r="E17" s="23"/>
      <c r="F17" s="7">
        <v>39</v>
      </c>
      <c r="G17" s="26">
        <v>0</v>
      </c>
      <c r="H17" s="26">
        <v>0</v>
      </c>
      <c r="I17" s="22">
        <f t="shared" si="1"/>
        <v>0</v>
      </c>
      <c r="J17" s="5">
        <v>0</v>
      </c>
      <c r="K17" s="16">
        <f>D17*10</f>
        <v>0</v>
      </c>
      <c r="L17" s="16">
        <f>E17*5</f>
        <v>0</v>
      </c>
      <c r="M17" s="17">
        <f t="shared" si="2"/>
        <v>0</v>
      </c>
      <c r="N17" s="20">
        <f t="shared" si="0"/>
        <v>0</v>
      </c>
    </row>
    <row r="18" spans="1:14" ht="18.75" x14ac:dyDescent="0.25">
      <c r="A18" s="4" t="s">
        <v>20</v>
      </c>
      <c r="B18" s="7">
        <v>141</v>
      </c>
      <c r="C18" s="2">
        <v>0</v>
      </c>
      <c r="D18" s="23"/>
      <c r="E18" s="23"/>
      <c r="F18" s="7">
        <v>29</v>
      </c>
      <c r="G18" s="26">
        <v>0</v>
      </c>
      <c r="H18" s="26">
        <v>0</v>
      </c>
      <c r="I18" s="22">
        <f t="shared" si="1"/>
        <v>0</v>
      </c>
      <c r="J18" s="5">
        <v>0</v>
      </c>
      <c r="K18" s="16">
        <f>D18*10</f>
        <v>0</v>
      </c>
      <c r="L18" s="16">
        <f>E18*5</f>
        <v>0</v>
      </c>
      <c r="M18" s="17">
        <f t="shared" si="2"/>
        <v>0</v>
      </c>
      <c r="N18" s="20">
        <f t="shared" si="0"/>
        <v>0</v>
      </c>
    </row>
    <row r="19" spans="1:14" ht="18.75" x14ac:dyDescent="0.25">
      <c r="A19" s="4" t="s">
        <v>21</v>
      </c>
      <c r="B19" s="7">
        <v>255</v>
      </c>
      <c r="C19" s="2">
        <v>2</v>
      </c>
      <c r="D19" s="23">
        <v>1</v>
      </c>
      <c r="E19" s="23"/>
      <c r="F19" s="7">
        <v>39</v>
      </c>
      <c r="G19" s="26">
        <v>1300</v>
      </c>
      <c r="H19" s="26">
        <v>0</v>
      </c>
      <c r="I19" s="22">
        <f t="shared" si="1"/>
        <v>1300</v>
      </c>
      <c r="J19" s="6">
        <v>300</v>
      </c>
      <c r="K19" s="16">
        <f>D19*10</f>
        <v>10</v>
      </c>
      <c r="L19" s="16">
        <f>E19*5</f>
        <v>0</v>
      </c>
      <c r="M19" s="17">
        <f t="shared" si="2"/>
        <v>43.333333333333336</v>
      </c>
      <c r="N19" s="20">
        <f t="shared" si="0"/>
        <v>53.333333333333336</v>
      </c>
    </row>
    <row r="20" spans="1:14" ht="18.75" x14ac:dyDescent="0.25">
      <c r="A20" s="4" t="s">
        <v>22</v>
      </c>
      <c r="B20" s="7">
        <v>63</v>
      </c>
      <c r="C20" s="2">
        <v>0</v>
      </c>
      <c r="D20" s="23"/>
      <c r="E20" s="23"/>
      <c r="F20" s="7">
        <v>13</v>
      </c>
      <c r="G20" s="26">
        <v>0</v>
      </c>
      <c r="H20" s="26">
        <v>0</v>
      </c>
      <c r="I20" s="22">
        <f t="shared" si="1"/>
        <v>0</v>
      </c>
      <c r="J20" s="5">
        <v>0</v>
      </c>
      <c r="K20" s="16">
        <f>D20*10</f>
        <v>0</v>
      </c>
      <c r="L20" s="16">
        <f>E20*5</f>
        <v>0</v>
      </c>
      <c r="M20" s="17">
        <f t="shared" si="2"/>
        <v>0</v>
      </c>
      <c r="N20" s="20">
        <f t="shared" si="0"/>
        <v>0</v>
      </c>
    </row>
    <row r="21" spans="1:14" ht="18.75" x14ac:dyDescent="0.25">
      <c r="A21" s="4" t="s">
        <v>23</v>
      </c>
      <c r="B21" s="7">
        <v>246</v>
      </c>
      <c r="C21" s="2">
        <v>3</v>
      </c>
      <c r="D21" s="23"/>
      <c r="E21" s="23"/>
      <c r="F21" s="7">
        <v>37</v>
      </c>
      <c r="G21" s="26">
        <v>175</v>
      </c>
      <c r="H21" s="26">
        <v>0</v>
      </c>
      <c r="I21" s="22">
        <f t="shared" si="1"/>
        <v>175</v>
      </c>
      <c r="J21" s="6">
        <v>225</v>
      </c>
      <c r="K21" s="16">
        <f>D21*10</f>
        <v>0</v>
      </c>
      <c r="L21" s="16">
        <f>E21*5</f>
        <v>0</v>
      </c>
      <c r="M21" s="17">
        <f t="shared" si="2"/>
        <v>5.833333333333333</v>
      </c>
      <c r="N21" s="20">
        <f t="shared" si="0"/>
        <v>5.833333333333333</v>
      </c>
    </row>
    <row r="22" spans="1:14" ht="18.75" x14ac:dyDescent="0.25">
      <c r="A22" s="4" t="s">
        <v>24</v>
      </c>
      <c r="B22" s="7">
        <v>401</v>
      </c>
      <c r="C22" s="2">
        <v>6</v>
      </c>
      <c r="D22" s="23"/>
      <c r="E22" s="23"/>
      <c r="F22" s="7">
        <v>61</v>
      </c>
      <c r="G22" s="26">
        <v>700</v>
      </c>
      <c r="H22" s="26">
        <v>1000</v>
      </c>
      <c r="I22" s="22">
        <f t="shared" si="1"/>
        <v>1700</v>
      </c>
      <c r="J22" s="5">
        <v>0</v>
      </c>
      <c r="K22" s="16">
        <f>D22*10</f>
        <v>0</v>
      </c>
      <c r="L22" s="16">
        <f>E22*5</f>
        <v>0</v>
      </c>
      <c r="M22" s="17">
        <f t="shared" si="2"/>
        <v>56.666666666666664</v>
      </c>
      <c r="N22" s="20">
        <f t="shared" si="0"/>
        <v>56.666666666666664</v>
      </c>
    </row>
    <row r="23" spans="1:14" ht="18.75" x14ac:dyDescent="0.25">
      <c r="A23" s="4" t="s">
        <v>25</v>
      </c>
      <c r="B23" s="7">
        <v>315</v>
      </c>
      <c r="C23" s="2">
        <v>1</v>
      </c>
      <c r="D23" s="23"/>
      <c r="E23" s="23"/>
      <c r="F23" s="7">
        <v>63</v>
      </c>
      <c r="G23" s="26">
        <v>300</v>
      </c>
      <c r="H23" s="26">
        <v>0</v>
      </c>
      <c r="I23" s="22">
        <f t="shared" si="1"/>
        <v>300</v>
      </c>
      <c r="J23" s="5">
        <v>0</v>
      </c>
      <c r="K23" s="16">
        <f>D23*10</f>
        <v>0</v>
      </c>
      <c r="L23" s="16">
        <f>E23*5</f>
        <v>0</v>
      </c>
      <c r="M23" s="17">
        <f t="shared" si="2"/>
        <v>10</v>
      </c>
      <c r="N23" s="20">
        <f t="shared" si="0"/>
        <v>10</v>
      </c>
    </row>
    <row r="24" spans="1:14" ht="18.75" x14ac:dyDescent="0.25">
      <c r="A24" s="4" t="s">
        <v>26</v>
      </c>
      <c r="B24" s="7">
        <v>326</v>
      </c>
      <c r="C24" s="2">
        <v>8</v>
      </c>
      <c r="D24" s="23"/>
      <c r="E24" s="23"/>
      <c r="F24" s="7">
        <v>66</v>
      </c>
      <c r="G24" s="26">
        <v>1388</v>
      </c>
      <c r="H24" s="26">
        <v>1880</v>
      </c>
      <c r="I24" s="22">
        <f t="shared" si="1"/>
        <v>3268</v>
      </c>
      <c r="J24" s="6">
        <v>400</v>
      </c>
      <c r="K24" s="16">
        <f>D24*10</f>
        <v>0</v>
      </c>
      <c r="L24" s="16">
        <f>E24*5</f>
        <v>0</v>
      </c>
      <c r="M24" s="17">
        <f t="shared" si="2"/>
        <v>108.93333333333334</v>
      </c>
      <c r="N24" s="20">
        <f t="shared" si="0"/>
        <v>108.93333333333334</v>
      </c>
    </row>
    <row r="25" spans="1:14" ht="18.75" x14ac:dyDescent="0.25">
      <c r="A25" s="4" t="s">
        <v>27</v>
      </c>
      <c r="B25" s="7">
        <v>243</v>
      </c>
      <c r="C25" s="2">
        <v>4</v>
      </c>
      <c r="D25" s="23"/>
      <c r="E25" s="23"/>
      <c r="F25" s="7">
        <v>49</v>
      </c>
      <c r="G25" s="26">
        <v>0</v>
      </c>
      <c r="H25" s="26">
        <v>1375</v>
      </c>
      <c r="I25" s="22">
        <f t="shared" si="1"/>
        <v>1375</v>
      </c>
      <c r="J25" s="5">
        <v>0</v>
      </c>
      <c r="K25" s="16">
        <f>D25*10</f>
        <v>0</v>
      </c>
      <c r="L25" s="16">
        <f>E25*5</f>
        <v>0</v>
      </c>
      <c r="M25" s="17">
        <f t="shared" si="2"/>
        <v>45.833333333333336</v>
      </c>
      <c r="N25" s="20">
        <f t="shared" si="0"/>
        <v>45.833333333333336</v>
      </c>
    </row>
    <row r="26" spans="1:14" ht="18.75" x14ac:dyDescent="0.25">
      <c r="A26" s="4" t="s">
        <v>28</v>
      </c>
      <c r="B26" s="7">
        <v>245</v>
      </c>
      <c r="C26" s="2">
        <v>1</v>
      </c>
      <c r="D26" s="23"/>
      <c r="E26" s="23"/>
      <c r="F26" s="7">
        <v>49</v>
      </c>
      <c r="G26" s="26">
        <v>210</v>
      </c>
      <c r="H26" s="26">
        <v>0</v>
      </c>
      <c r="I26" s="22">
        <f t="shared" si="1"/>
        <v>210</v>
      </c>
      <c r="J26" s="5">
        <v>0</v>
      </c>
      <c r="K26" s="16">
        <f>D26*10</f>
        <v>0</v>
      </c>
      <c r="L26" s="16">
        <f>E26*5</f>
        <v>0</v>
      </c>
      <c r="M26" s="17">
        <f t="shared" si="2"/>
        <v>7</v>
      </c>
      <c r="N26" s="20">
        <f t="shared" si="0"/>
        <v>7</v>
      </c>
    </row>
    <row r="27" spans="1:14" ht="18.75" x14ac:dyDescent="0.25">
      <c r="A27" s="4" t="s">
        <v>29</v>
      </c>
      <c r="B27" s="7">
        <v>204</v>
      </c>
      <c r="C27" s="2">
        <v>0</v>
      </c>
      <c r="D27" s="23"/>
      <c r="E27" s="23"/>
      <c r="F27" s="7">
        <v>31</v>
      </c>
      <c r="G27" s="26">
        <v>0</v>
      </c>
      <c r="H27" s="26">
        <v>0</v>
      </c>
      <c r="I27" s="22">
        <f t="shared" si="1"/>
        <v>0</v>
      </c>
      <c r="J27" s="5">
        <v>0</v>
      </c>
      <c r="K27" s="16">
        <f>D27*10</f>
        <v>0</v>
      </c>
      <c r="L27" s="16">
        <f>E27*5</f>
        <v>0</v>
      </c>
      <c r="M27" s="17">
        <f t="shared" si="2"/>
        <v>0</v>
      </c>
      <c r="N27" s="20">
        <f t="shared" si="0"/>
        <v>0</v>
      </c>
    </row>
    <row r="28" spans="1:14" ht="18.75" x14ac:dyDescent="0.25">
      <c r="A28" s="4" t="s">
        <v>30</v>
      </c>
      <c r="B28" s="7">
        <v>457</v>
      </c>
      <c r="C28" s="2">
        <v>5</v>
      </c>
      <c r="D28" s="23"/>
      <c r="E28" s="23"/>
      <c r="F28" s="7">
        <v>131</v>
      </c>
      <c r="G28" s="26">
        <v>875</v>
      </c>
      <c r="H28" s="26">
        <v>600</v>
      </c>
      <c r="I28" s="22">
        <f t="shared" si="1"/>
        <v>1475</v>
      </c>
      <c r="J28" s="6">
        <v>420</v>
      </c>
      <c r="K28" s="16">
        <f>D28*10</f>
        <v>0</v>
      </c>
      <c r="L28" s="16">
        <f>E28*5</f>
        <v>0</v>
      </c>
      <c r="M28" s="17">
        <f t="shared" si="2"/>
        <v>49.166666666666664</v>
      </c>
      <c r="N28" s="20">
        <f t="shared" si="0"/>
        <v>49.166666666666664</v>
      </c>
    </row>
    <row r="29" spans="1:14" ht="18.75" x14ac:dyDescent="0.25">
      <c r="A29" s="4" t="s">
        <v>31</v>
      </c>
      <c r="B29" s="7">
        <v>172</v>
      </c>
      <c r="C29" s="2">
        <v>1</v>
      </c>
      <c r="D29" s="23"/>
      <c r="E29" s="23"/>
      <c r="F29" s="7">
        <v>38</v>
      </c>
      <c r="G29" s="26">
        <v>420</v>
      </c>
      <c r="H29" s="26">
        <v>0</v>
      </c>
      <c r="I29" s="22">
        <f t="shared" si="1"/>
        <v>420</v>
      </c>
      <c r="J29" s="5">
        <v>0</v>
      </c>
      <c r="K29" s="16">
        <f>D29*10</f>
        <v>0</v>
      </c>
      <c r="L29" s="16">
        <f>E29*5</f>
        <v>0</v>
      </c>
      <c r="M29" s="17">
        <f t="shared" si="2"/>
        <v>14</v>
      </c>
      <c r="N29" s="20">
        <f t="shared" si="0"/>
        <v>14</v>
      </c>
    </row>
    <row r="30" spans="1:14" ht="18.75" x14ac:dyDescent="0.25">
      <c r="A30" s="4" t="s">
        <v>32</v>
      </c>
      <c r="B30" s="7">
        <v>48</v>
      </c>
      <c r="C30" s="2">
        <v>0</v>
      </c>
      <c r="D30" s="23"/>
      <c r="E30" s="23"/>
      <c r="F30" s="7">
        <v>10</v>
      </c>
      <c r="G30" s="26">
        <v>0</v>
      </c>
      <c r="H30" s="26">
        <v>0</v>
      </c>
      <c r="I30" s="22">
        <f t="shared" si="1"/>
        <v>0</v>
      </c>
      <c r="J30" s="5">
        <v>0</v>
      </c>
      <c r="K30" s="16">
        <f>D30*10</f>
        <v>0</v>
      </c>
      <c r="L30" s="16">
        <f>E30*5</f>
        <v>0</v>
      </c>
      <c r="M30" s="17">
        <f t="shared" si="2"/>
        <v>0</v>
      </c>
      <c r="N30" s="20">
        <f t="shared" si="0"/>
        <v>0</v>
      </c>
    </row>
    <row r="31" spans="1:14" ht="18.75" x14ac:dyDescent="0.25">
      <c r="A31" s="4" t="s">
        <v>33</v>
      </c>
      <c r="B31" s="7">
        <v>377</v>
      </c>
      <c r="C31" s="2">
        <v>5</v>
      </c>
      <c r="D31" s="23"/>
      <c r="E31" s="23"/>
      <c r="F31" s="7">
        <v>76</v>
      </c>
      <c r="G31" s="26">
        <v>25</v>
      </c>
      <c r="H31" s="26">
        <v>1950</v>
      </c>
      <c r="I31" s="22">
        <f t="shared" si="1"/>
        <v>1975</v>
      </c>
      <c r="J31" s="5">
        <v>0</v>
      </c>
      <c r="K31" s="16">
        <f>D31*10</f>
        <v>0</v>
      </c>
      <c r="L31" s="16">
        <f>E31*5</f>
        <v>0</v>
      </c>
      <c r="M31" s="17">
        <f t="shared" si="2"/>
        <v>65.833333333333329</v>
      </c>
      <c r="N31" s="20">
        <f t="shared" si="0"/>
        <v>65.833333333333329</v>
      </c>
    </row>
    <row r="32" spans="1:14" ht="18.75" x14ac:dyDescent="0.25">
      <c r="A32" s="4" t="s">
        <v>34</v>
      </c>
      <c r="B32" s="7">
        <v>95</v>
      </c>
      <c r="C32" s="2">
        <v>0</v>
      </c>
      <c r="D32" s="23"/>
      <c r="E32" s="23"/>
      <c r="F32" s="7">
        <v>24</v>
      </c>
      <c r="G32" s="26">
        <v>0</v>
      </c>
      <c r="H32" s="26">
        <v>0</v>
      </c>
      <c r="I32" s="22">
        <f t="shared" si="1"/>
        <v>0</v>
      </c>
      <c r="J32" s="5">
        <v>0</v>
      </c>
      <c r="K32" s="16">
        <f>D32*10</f>
        <v>0</v>
      </c>
      <c r="L32" s="16">
        <f>E32*5</f>
        <v>0</v>
      </c>
      <c r="M32" s="17">
        <f t="shared" si="2"/>
        <v>0</v>
      </c>
      <c r="N32" s="20">
        <f t="shared" si="0"/>
        <v>0</v>
      </c>
    </row>
    <row r="33" spans="1:14" ht="18.75" x14ac:dyDescent="0.25">
      <c r="A33" s="4" t="s">
        <v>35</v>
      </c>
      <c r="B33" s="7">
        <v>751</v>
      </c>
      <c r="C33" s="2">
        <v>3</v>
      </c>
      <c r="D33" s="23"/>
      <c r="E33" s="23"/>
      <c r="F33" s="7">
        <v>113</v>
      </c>
      <c r="G33" s="26">
        <v>600</v>
      </c>
      <c r="H33" s="26">
        <v>35</v>
      </c>
      <c r="I33" s="22">
        <f t="shared" si="1"/>
        <v>635</v>
      </c>
      <c r="J33" s="6">
        <v>200</v>
      </c>
      <c r="K33" s="16">
        <f>D33*10</f>
        <v>0</v>
      </c>
      <c r="L33" s="16">
        <f>E33*5</f>
        <v>0</v>
      </c>
      <c r="M33" s="17">
        <f t="shared" si="2"/>
        <v>21.166666666666668</v>
      </c>
      <c r="N33" s="20">
        <f t="shared" si="0"/>
        <v>21.166666666666668</v>
      </c>
    </row>
    <row r="34" spans="1:14" ht="18.75" x14ac:dyDescent="0.25">
      <c r="A34" s="4" t="s">
        <v>36</v>
      </c>
      <c r="B34" s="7">
        <v>799</v>
      </c>
      <c r="C34" s="2">
        <v>2</v>
      </c>
      <c r="D34" s="23"/>
      <c r="E34" s="23"/>
      <c r="F34" s="7">
        <v>120</v>
      </c>
      <c r="G34" s="26">
        <v>150</v>
      </c>
      <c r="H34" s="26">
        <v>0</v>
      </c>
      <c r="I34" s="22">
        <f t="shared" si="1"/>
        <v>150</v>
      </c>
      <c r="J34" s="6">
        <v>50</v>
      </c>
      <c r="K34" s="16">
        <f>D34*10</f>
        <v>0</v>
      </c>
      <c r="L34" s="16">
        <f>E34*5</f>
        <v>0</v>
      </c>
      <c r="M34" s="17">
        <f t="shared" si="2"/>
        <v>5</v>
      </c>
      <c r="N34" s="20">
        <f t="shared" ref="N34:N52" si="3">SUM(K34:M34)</f>
        <v>5</v>
      </c>
    </row>
    <row r="35" spans="1:14" ht="18.75" x14ac:dyDescent="0.25">
      <c r="A35" s="4" t="s">
        <v>37</v>
      </c>
      <c r="B35" s="7">
        <v>115</v>
      </c>
      <c r="C35" s="2">
        <v>3</v>
      </c>
      <c r="D35" s="23"/>
      <c r="E35" s="23"/>
      <c r="F35" s="7">
        <v>38</v>
      </c>
      <c r="G35" s="26">
        <v>70</v>
      </c>
      <c r="H35" s="26">
        <v>200</v>
      </c>
      <c r="I35" s="22">
        <f t="shared" si="1"/>
        <v>270</v>
      </c>
      <c r="J35" s="6">
        <v>100</v>
      </c>
      <c r="K35" s="16">
        <f>D35*10</f>
        <v>0</v>
      </c>
      <c r="L35" s="16">
        <f>E35*5</f>
        <v>0</v>
      </c>
      <c r="M35" s="17">
        <f t="shared" si="2"/>
        <v>9</v>
      </c>
      <c r="N35" s="20">
        <f t="shared" si="3"/>
        <v>9</v>
      </c>
    </row>
    <row r="36" spans="1:14" ht="18.75" x14ac:dyDescent="0.25">
      <c r="A36" s="4" t="s">
        <v>38</v>
      </c>
      <c r="B36" s="7">
        <v>440</v>
      </c>
      <c r="C36" s="2">
        <v>1</v>
      </c>
      <c r="D36" s="23"/>
      <c r="E36" s="23"/>
      <c r="F36" s="7">
        <v>66</v>
      </c>
      <c r="G36" s="26">
        <v>300</v>
      </c>
      <c r="H36" s="26">
        <v>0</v>
      </c>
      <c r="I36" s="22">
        <f t="shared" si="1"/>
        <v>300</v>
      </c>
      <c r="J36" s="5">
        <v>0</v>
      </c>
      <c r="K36" s="16">
        <f>D36*10</f>
        <v>0</v>
      </c>
      <c r="L36" s="16">
        <f>E36*5</f>
        <v>0</v>
      </c>
      <c r="M36" s="17">
        <f t="shared" si="2"/>
        <v>10</v>
      </c>
      <c r="N36" s="20">
        <f t="shared" si="3"/>
        <v>10</v>
      </c>
    </row>
    <row r="37" spans="1:14" ht="18.75" x14ac:dyDescent="0.25">
      <c r="A37" s="4" t="s">
        <v>39</v>
      </c>
      <c r="B37" s="7">
        <v>171</v>
      </c>
      <c r="C37" s="2">
        <v>5</v>
      </c>
      <c r="D37" s="23">
        <v>2</v>
      </c>
      <c r="E37" s="23">
        <v>1</v>
      </c>
      <c r="F37" s="7">
        <v>58</v>
      </c>
      <c r="G37" s="26">
        <v>650</v>
      </c>
      <c r="H37" s="26">
        <v>550</v>
      </c>
      <c r="I37" s="22">
        <f t="shared" si="1"/>
        <v>1200</v>
      </c>
      <c r="J37" s="6">
        <v>350</v>
      </c>
      <c r="K37" s="16">
        <f>D37*10</f>
        <v>20</v>
      </c>
      <c r="L37" s="16">
        <f>E37*5</f>
        <v>5</v>
      </c>
      <c r="M37" s="17">
        <f t="shared" si="2"/>
        <v>40</v>
      </c>
      <c r="N37" s="20">
        <f t="shared" si="3"/>
        <v>65</v>
      </c>
    </row>
    <row r="38" spans="1:14" ht="18.75" x14ac:dyDescent="0.25">
      <c r="A38" s="4" t="s">
        <v>40</v>
      </c>
      <c r="B38" s="7">
        <v>141</v>
      </c>
      <c r="C38" s="2">
        <v>1</v>
      </c>
      <c r="D38" s="23"/>
      <c r="E38" s="23"/>
      <c r="F38" s="7">
        <v>29</v>
      </c>
      <c r="G38" s="26">
        <v>100</v>
      </c>
      <c r="H38" s="26">
        <v>0</v>
      </c>
      <c r="I38" s="22">
        <f t="shared" si="1"/>
        <v>100</v>
      </c>
      <c r="J38" s="5">
        <v>0</v>
      </c>
      <c r="K38" s="16">
        <f>D38*10</f>
        <v>0</v>
      </c>
      <c r="L38" s="16">
        <f>E38*5</f>
        <v>0</v>
      </c>
      <c r="M38" s="17">
        <f t="shared" si="2"/>
        <v>3.3333333333333335</v>
      </c>
      <c r="N38" s="20">
        <f t="shared" si="3"/>
        <v>3.3333333333333335</v>
      </c>
    </row>
    <row r="39" spans="1:14" ht="18.75" x14ac:dyDescent="0.25">
      <c r="A39" s="4" t="s">
        <v>41</v>
      </c>
      <c r="B39" s="7">
        <v>548</v>
      </c>
      <c r="C39" s="2">
        <v>4</v>
      </c>
      <c r="D39" s="23"/>
      <c r="E39" s="23"/>
      <c r="F39" s="7">
        <v>83</v>
      </c>
      <c r="G39" s="26">
        <v>660</v>
      </c>
      <c r="H39" s="26">
        <v>0</v>
      </c>
      <c r="I39" s="22">
        <f t="shared" si="1"/>
        <v>660</v>
      </c>
      <c r="J39" s="6">
        <v>100</v>
      </c>
      <c r="K39" s="16">
        <f>D39*10</f>
        <v>0</v>
      </c>
      <c r="L39" s="16">
        <f>E39*5</f>
        <v>0</v>
      </c>
      <c r="M39" s="17">
        <f>(I39/60)*2</f>
        <v>22</v>
      </c>
      <c r="N39" s="20">
        <f t="shared" si="3"/>
        <v>22</v>
      </c>
    </row>
    <row r="40" spans="1:14" ht="18.75" x14ac:dyDescent="0.25">
      <c r="A40" s="4" t="s">
        <v>42</v>
      </c>
      <c r="B40" s="7">
        <v>58</v>
      </c>
      <c r="C40" s="2">
        <v>0</v>
      </c>
      <c r="D40" s="23"/>
      <c r="E40" s="23"/>
      <c r="F40" s="7">
        <v>15</v>
      </c>
      <c r="G40" s="26">
        <v>0</v>
      </c>
      <c r="H40" s="26">
        <v>0</v>
      </c>
      <c r="I40" s="22">
        <f t="shared" si="1"/>
        <v>0</v>
      </c>
      <c r="J40" s="5">
        <v>0</v>
      </c>
      <c r="K40" s="16">
        <f>D40*10</f>
        <v>0</v>
      </c>
      <c r="L40" s="16">
        <f>E40*5</f>
        <v>0</v>
      </c>
      <c r="M40" s="17">
        <f t="shared" si="2"/>
        <v>0</v>
      </c>
      <c r="N40" s="20">
        <f t="shared" si="3"/>
        <v>0</v>
      </c>
    </row>
    <row r="41" spans="1:14" ht="18.75" x14ac:dyDescent="0.25">
      <c r="A41" s="4" t="s">
        <v>43</v>
      </c>
      <c r="B41" s="7">
        <v>242</v>
      </c>
      <c r="C41" s="2">
        <v>0</v>
      </c>
      <c r="D41" s="23"/>
      <c r="E41" s="23"/>
      <c r="F41" s="7">
        <v>49</v>
      </c>
      <c r="G41" s="26">
        <v>0</v>
      </c>
      <c r="H41" s="26">
        <v>0</v>
      </c>
      <c r="I41" s="22">
        <f t="shared" si="1"/>
        <v>0</v>
      </c>
      <c r="J41" s="6">
        <v>150</v>
      </c>
      <c r="K41" s="16">
        <f>D41*10</f>
        <v>0</v>
      </c>
      <c r="L41" s="16">
        <f>E41*5</f>
        <v>0</v>
      </c>
      <c r="M41" s="17">
        <f t="shared" si="2"/>
        <v>0</v>
      </c>
      <c r="N41" s="20">
        <f t="shared" si="3"/>
        <v>0</v>
      </c>
    </row>
    <row r="42" spans="1:14" ht="18.75" x14ac:dyDescent="0.25">
      <c r="A42" s="4" t="s">
        <v>44</v>
      </c>
      <c r="B42" s="7">
        <v>130</v>
      </c>
      <c r="C42" s="2">
        <v>2</v>
      </c>
      <c r="D42" s="23"/>
      <c r="E42" s="23"/>
      <c r="F42" s="7">
        <v>37</v>
      </c>
      <c r="G42" s="26">
        <v>150</v>
      </c>
      <c r="H42" s="26">
        <v>300</v>
      </c>
      <c r="I42" s="22">
        <f t="shared" si="1"/>
        <v>450</v>
      </c>
      <c r="J42" s="5">
        <v>0</v>
      </c>
      <c r="K42" s="16">
        <f>D42*10</f>
        <v>0</v>
      </c>
      <c r="L42" s="16">
        <f>E42*5</f>
        <v>0</v>
      </c>
      <c r="M42" s="17">
        <f t="shared" si="2"/>
        <v>15</v>
      </c>
      <c r="N42" s="20">
        <f t="shared" si="3"/>
        <v>15</v>
      </c>
    </row>
    <row r="43" spans="1:14" ht="18.75" x14ac:dyDescent="0.25">
      <c r="A43" s="4" t="s">
        <v>45</v>
      </c>
      <c r="B43" s="7">
        <v>370</v>
      </c>
      <c r="C43" s="2">
        <v>3</v>
      </c>
      <c r="D43" s="23"/>
      <c r="E43" s="23"/>
      <c r="F43" s="7">
        <v>92</v>
      </c>
      <c r="G43" s="26">
        <v>100</v>
      </c>
      <c r="H43" s="26">
        <v>150</v>
      </c>
      <c r="I43" s="22">
        <f t="shared" si="1"/>
        <v>250</v>
      </c>
      <c r="J43" s="5">
        <v>0</v>
      </c>
      <c r="K43" s="16">
        <f>D43*10</f>
        <v>0</v>
      </c>
      <c r="L43" s="16">
        <f>E43*5</f>
        <v>0</v>
      </c>
      <c r="M43" s="17">
        <f t="shared" si="2"/>
        <v>8.3333333333333339</v>
      </c>
      <c r="N43" s="20">
        <f t="shared" si="3"/>
        <v>8.3333333333333339</v>
      </c>
    </row>
    <row r="44" spans="1:14" ht="18.75" x14ac:dyDescent="0.25">
      <c r="A44" s="4" t="s">
        <v>46</v>
      </c>
      <c r="B44" s="8">
        <v>1140</v>
      </c>
      <c r="C44" s="2">
        <v>5</v>
      </c>
      <c r="D44" s="23"/>
      <c r="E44" s="23"/>
      <c r="F44" s="7">
        <v>171</v>
      </c>
      <c r="G44" s="26">
        <v>1700</v>
      </c>
      <c r="H44" s="26">
        <v>0</v>
      </c>
      <c r="I44" s="22">
        <f t="shared" si="1"/>
        <v>1700</v>
      </c>
      <c r="J44" s="6">
        <v>1160</v>
      </c>
      <c r="K44" s="16">
        <f>D44*10</f>
        <v>0</v>
      </c>
      <c r="L44" s="16">
        <f>E44*5</f>
        <v>0</v>
      </c>
      <c r="M44" s="17">
        <f t="shared" si="2"/>
        <v>56.666666666666664</v>
      </c>
      <c r="N44" s="20">
        <f t="shared" si="3"/>
        <v>56.666666666666664</v>
      </c>
    </row>
    <row r="45" spans="1:14" ht="18.75" x14ac:dyDescent="0.25">
      <c r="A45" s="4" t="s">
        <v>47</v>
      </c>
      <c r="B45" s="7">
        <v>198</v>
      </c>
      <c r="C45" s="2">
        <v>2</v>
      </c>
      <c r="D45" s="23"/>
      <c r="E45" s="23"/>
      <c r="F45" s="7">
        <v>43</v>
      </c>
      <c r="G45" s="26">
        <v>1025</v>
      </c>
      <c r="H45" s="26">
        <v>0</v>
      </c>
      <c r="I45" s="22">
        <f t="shared" si="1"/>
        <v>1025</v>
      </c>
      <c r="J45" s="6">
        <v>25</v>
      </c>
      <c r="K45" s="16">
        <f>D45*10</f>
        <v>0</v>
      </c>
      <c r="L45" s="16">
        <f>E45*5</f>
        <v>0</v>
      </c>
      <c r="M45" s="17">
        <f t="shared" si="2"/>
        <v>34.166666666666664</v>
      </c>
      <c r="N45" s="20">
        <f t="shared" si="3"/>
        <v>34.166666666666664</v>
      </c>
    </row>
    <row r="46" spans="1:14" ht="18.75" x14ac:dyDescent="0.25">
      <c r="A46" s="4" t="s">
        <v>48</v>
      </c>
      <c r="B46" s="7">
        <v>33</v>
      </c>
      <c r="C46" s="2">
        <v>0</v>
      </c>
      <c r="D46" s="23"/>
      <c r="E46" s="23"/>
      <c r="F46" s="7">
        <v>7</v>
      </c>
      <c r="G46" s="26">
        <v>0</v>
      </c>
      <c r="H46" s="26">
        <v>0</v>
      </c>
      <c r="I46" s="22">
        <f t="shared" si="1"/>
        <v>0</v>
      </c>
      <c r="J46" s="5">
        <v>0</v>
      </c>
      <c r="K46" s="16">
        <f>D46*10</f>
        <v>0</v>
      </c>
      <c r="L46" s="16">
        <f>E46*5</f>
        <v>0</v>
      </c>
      <c r="M46" s="17">
        <f t="shared" si="2"/>
        <v>0</v>
      </c>
      <c r="N46" s="20">
        <f t="shared" si="3"/>
        <v>0</v>
      </c>
    </row>
    <row r="47" spans="1:14" ht="18.75" x14ac:dyDescent="0.25">
      <c r="A47" s="4" t="s">
        <v>49</v>
      </c>
      <c r="B47" s="7">
        <v>344</v>
      </c>
      <c r="C47" s="2">
        <v>9</v>
      </c>
      <c r="D47" s="23"/>
      <c r="E47" s="23"/>
      <c r="F47" s="7">
        <v>70</v>
      </c>
      <c r="G47" s="26">
        <v>1894</v>
      </c>
      <c r="H47" s="26">
        <v>0</v>
      </c>
      <c r="I47" s="22">
        <f t="shared" si="1"/>
        <v>1894</v>
      </c>
      <c r="J47" s="5">
        <v>0</v>
      </c>
      <c r="K47" s="16">
        <f>D47*10</f>
        <v>0</v>
      </c>
      <c r="L47" s="16">
        <f>E47*5</f>
        <v>0</v>
      </c>
      <c r="M47" s="17">
        <f t="shared" si="2"/>
        <v>63.133333333333333</v>
      </c>
      <c r="N47" s="20">
        <f t="shared" si="3"/>
        <v>63.133333333333333</v>
      </c>
    </row>
    <row r="48" spans="1:14" ht="18.75" x14ac:dyDescent="0.25">
      <c r="A48" s="4" t="s">
        <v>50</v>
      </c>
      <c r="B48" s="7">
        <v>222</v>
      </c>
      <c r="C48" s="2">
        <v>3</v>
      </c>
      <c r="D48" s="23"/>
      <c r="E48" s="23"/>
      <c r="F48" s="7">
        <v>45</v>
      </c>
      <c r="G48" s="26">
        <v>900</v>
      </c>
      <c r="H48" s="26">
        <v>300</v>
      </c>
      <c r="I48" s="22">
        <f t="shared" si="1"/>
        <v>1200</v>
      </c>
      <c r="J48" s="6">
        <v>25</v>
      </c>
      <c r="K48" s="16">
        <f>D48*10</f>
        <v>0</v>
      </c>
      <c r="L48" s="16">
        <f>E48*5</f>
        <v>0</v>
      </c>
      <c r="M48" s="17">
        <f t="shared" si="2"/>
        <v>40</v>
      </c>
      <c r="N48" s="20">
        <f t="shared" si="3"/>
        <v>40</v>
      </c>
    </row>
    <row r="49" spans="1:14" ht="18.75" x14ac:dyDescent="0.25">
      <c r="A49" s="4" t="s">
        <v>51</v>
      </c>
      <c r="B49" s="7">
        <v>75</v>
      </c>
      <c r="C49" s="2">
        <v>4</v>
      </c>
      <c r="D49" s="23"/>
      <c r="E49" s="23"/>
      <c r="F49" s="7">
        <v>27</v>
      </c>
      <c r="G49" s="26">
        <v>450</v>
      </c>
      <c r="H49" s="26">
        <v>0</v>
      </c>
      <c r="I49" s="22">
        <f t="shared" si="1"/>
        <v>450</v>
      </c>
      <c r="J49" s="6">
        <v>150</v>
      </c>
      <c r="K49" s="16">
        <f>D49*10</f>
        <v>0</v>
      </c>
      <c r="L49" s="16">
        <f>E49*5</f>
        <v>0</v>
      </c>
      <c r="M49" s="17">
        <f t="shared" si="2"/>
        <v>15</v>
      </c>
      <c r="N49" s="20">
        <f t="shared" si="3"/>
        <v>15</v>
      </c>
    </row>
    <row r="50" spans="1:14" ht="18.75" x14ac:dyDescent="0.25">
      <c r="A50" s="4" t="s">
        <v>52</v>
      </c>
      <c r="B50" s="7">
        <v>66</v>
      </c>
      <c r="C50" s="2">
        <v>3</v>
      </c>
      <c r="D50" s="23"/>
      <c r="E50" s="23"/>
      <c r="F50" s="7">
        <v>17</v>
      </c>
      <c r="G50" s="26">
        <v>900</v>
      </c>
      <c r="H50" s="26">
        <v>0</v>
      </c>
      <c r="I50" s="22">
        <f t="shared" si="1"/>
        <v>900</v>
      </c>
      <c r="J50" s="5">
        <v>0</v>
      </c>
      <c r="K50" s="16">
        <f>D50*10</f>
        <v>0</v>
      </c>
      <c r="L50" s="16">
        <f>E50*5</f>
        <v>0</v>
      </c>
      <c r="M50" s="17">
        <f t="shared" si="2"/>
        <v>30</v>
      </c>
      <c r="N50" s="20">
        <f t="shared" si="3"/>
        <v>30</v>
      </c>
    </row>
    <row r="51" spans="1:14" ht="18.75" x14ac:dyDescent="0.25">
      <c r="A51" s="4" t="s">
        <v>53</v>
      </c>
      <c r="B51" s="7">
        <v>236</v>
      </c>
      <c r="C51" s="2">
        <v>3</v>
      </c>
      <c r="D51" s="23"/>
      <c r="E51" s="23">
        <v>1</v>
      </c>
      <c r="F51" s="7">
        <v>48</v>
      </c>
      <c r="G51" s="26">
        <v>175</v>
      </c>
      <c r="H51" s="26">
        <v>0</v>
      </c>
      <c r="I51" s="22">
        <f t="shared" si="1"/>
        <v>175</v>
      </c>
      <c r="J51" s="6">
        <v>650</v>
      </c>
      <c r="K51" s="16">
        <f>D51*10</f>
        <v>0</v>
      </c>
      <c r="L51" s="16">
        <f>E51*5</f>
        <v>5</v>
      </c>
      <c r="M51" s="17">
        <f t="shared" si="2"/>
        <v>5.833333333333333</v>
      </c>
      <c r="N51" s="20">
        <f t="shared" si="3"/>
        <v>10.833333333333332</v>
      </c>
    </row>
    <row r="52" spans="1:14" ht="18.75" x14ac:dyDescent="0.25">
      <c r="A52" s="4" t="s">
        <v>54</v>
      </c>
      <c r="B52" s="2">
        <v>51</v>
      </c>
      <c r="C52" s="2">
        <v>0</v>
      </c>
      <c r="D52" s="23"/>
      <c r="E52" s="23"/>
      <c r="F52" s="7">
        <v>13</v>
      </c>
      <c r="G52" s="26">
        <v>0</v>
      </c>
      <c r="H52" s="26">
        <v>0</v>
      </c>
      <c r="I52" s="22">
        <f t="shared" si="1"/>
        <v>0</v>
      </c>
      <c r="J52" s="5">
        <v>0</v>
      </c>
      <c r="K52" s="16">
        <f>D52*10</f>
        <v>0</v>
      </c>
      <c r="L52" s="16">
        <f>E52*5</f>
        <v>0</v>
      </c>
      <c r="M52" s="17">
        <f t="shared" si="2"/>
        <v>0</v>
      </c>
      <c r="N52" s="21">
        <f t="shared" si="3"/>
        <v>0</v>
      </c>
    </row>
    <row r="53" spans="1:14" x14ac:dyDescent="0.25">
      <c r="A53" s="12" t="s">
        <v>55</v>
      </c>
      <c r="B53" s="13">
        <f>SUM(B2:B52)</f>
        <v>15258</v>
      </c>
      <c r="C53" s="14">
        <f>SUM(C2:C52)</f>
        <v>141</v>
      </c>
      <c r="D53" s="14">
        <f t="shared" ref="D53:N53" si="4">SUM(D2:D52)</f>
        <v>7</v>
      </c>
      <c r="E53" s="14">
        <f t="shared" si="4"/>
        <v>9</v>
      </c>
      <c r="F53" s="13">
        <f t="shared" si="4"/>
        <v>3002</v>
      </c>
      <c r="G53" s="15">
        <f t="shared" si="4"/>
        <v>25374</v>
      </c>
      <c r="H53" s="15">
        <f t="shared" si="4"/>
        <v>10065</v>
      </c>
      <c r="I53" s="25">
        <f t="shared" si="4"/>
        <v>35439</v>
      </c>
      <c r="J53" s="15">
        <f t="shared" si="4"/>
        <v>5602</v>
      </c>
      <c r="K53" s="18">
        <f t="shared" si="4"/>
        <v>70</v>
      </c>
      <c r="L53" s="18">
        <f t="shared" si="4"/>
        <v>45</v>
      </c>
      <c r="M53" s="19">
        <f t="shared" si="4"/>
        <v>1181.3</v>
      </c>
      <c r="N53" s="20">
        <f t="shared" si="4"/>
        <v>1296.3</v>
      </c>
    </row>
    <row r="55" spans="1:14" x14ac:dyDescent="0.25">
      <c r="B55" s="24"/>
    </row>
  </sheetData>
  <pageMargins left="0.30000001192092896" right="0.30000001192092896" top="0.30000001192092896" bottom="0.30000001192092896" header="0.5" footer="0.5"/>
  <pageSetup orientation="landscape"/>
  <headerFooter alignWithMargins="0"/>
  <rowBreaks count="1" manualBreakCount="1">
    <brk id="34" min="1" max="13" man="1"/>
  </rowBreak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9587f7-d8fb-4a7e-9564-98760be7820e" xsi:nil="true"/>
    <lcf76f155ced4ddcb4097134ff3c332f xmlns="4ad1b4fc-32f1-490f-845d-60a77d825b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130956577284E8812CD5DE526ABEE" ma:contentTypeVersion="19" ma:contentTypeDescription="Create a new document." ma:contentTypeScope="" ma:versionID="c319008c6f2d850e78a8ff7331da61ff">
  <xsd:schema xmlns:xsd="http://www.w3.org/2001/XMLSchema" xmlns:xs="http://www.w3.org/2001/XMLSchema" xmlns:p="http://schemas.microsoft.com/office/2006/metadata/properties" xmlns:ns2="4ad1b4fc-32f1-490f-845d-60a77d825b0f" xmlns:ns3="479587f7-d8fb-4a7e-9564-98760be7820e" targetNamespace="http://schemas.microsoft.com/office/2006/metadata/properties" ma:root="true" ma:fieldsID="cd75c2f4fdbd1efebeb49a11cf14820e" ns2:_="" ns3:_="">
    <xsd:import namespace="4ad1b4fc-32f1-490f-845d-60a77d825b0f"/>
    <xsd:import namespace="479587f7-d8fb-4a7e-9564-98760be78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1b4fc-32f1-490f-845d-60a77d825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1c790c-ba74-4ab5-9899-bba964c01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587f7-d8fb-4a7e-9564-98760be78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82879f-1652-4115-af60-e9ddc2f46f2d}" ma:internalName="TaxCatchAll" ma:showField="CatchAllData" ma:web="479587f7-d8fb-4a7e-9564-98760be78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9504E-3EBA-45BB-BD1A-88256BD506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F7E836-2A17-43C3-814D-403A76279470}">
  <ds:schemaRefs>
    <ds:schemaRef ds:uri="http://schemas.microsoft.com/office/2006/metadata/properties"/>
    <ds:schemaRef ds:uri="http://schemas.microsoft.com/office/infopath/2007/PartnerControls"/>
    <ds:schemaRef ds:uri="479587f7-d8fb-4a7e-9564-98760be7820e"/>
    <ds:schemaRef ds:uri="4ad1b4fc-32f1-490f-845d-60a77d825b0f"/>
  </ds:schemaRefs>
</ds:datastoreItem>
</file>

<file path=customXml/itemProps3.xml><?xml version="1.0" encoding="utf-8"?>
<ds:datastoreItem xmlns:ds="http://schemas.openxmlformats.org/officeDocument/2006/customXml" ds:itemID="{B23AC62A-752C-4795-857E-5895B4314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1b4fc-32f1-490f-845d-60a77d825b0f"/>
    <ds:schemaRef ds:uri="479587f7-d8fb-4a7e-9564-98760be78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Schoonover</dc:creator>
  <cp:lastModifiedBy>Cody Schoonover</cp:lastModifiedBy>
  <dcterms:created xsi:type="dcterms:W3CDTF">2026-03-06T15:50:58Z</dcterms:created>
  <dcterms:modified xsi:type="dcterms:W3CDTF">2026-03-09T16:57:44Z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0x010100813130956577284E8812CD5DE526ABEE</vt:lpwstr>
  </property>
  <property fmtid="{D5CDD505-2E9C-101B-9397-08002B2CF9AE}" pid="3" name="MediaServiceImageTags">
    <vt:lpwstr/>
  </property>
</Properties>
</file>